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Бюджет 2023-2025\Для открытого бюджета\"/>
    </mc:Choice>
  </mc:AlternateContent>
  <bookViews>
    <workbookView xWindow="-120" yWindow="-120" windowWidth="24240" windowHeight="13140"/>
  </bookViews>
  <sheets>
    <sheet name="Сведения 2023-2025" sheetId="8" r:id="rId1"/>
  </sheets>
  <definedNames>
    <definedName name="_xlnm.Print_Area" localSheetId="0">'Сведения 2023-2025'!$A$1:$K$37</definedName>
  </definedNames>
  <calcPr calcId="152511"/>
</workbook>
</file>

<file path=xl/calcChain.xml><?xml version="1.0" encoding="utf-8"?>
<calcChain xmlns="http://schemas.openxmlformats.org/spreadsheetml/2006/main">
  <c r="B8" i="8" l="1"/>
  <c r="F36" i="8"/>
  <c r="D36" i="8"/>
  <c r="K9" i="8" l="1"/>
  <c r="K10" i="8"/>
  <c r="K11" i="8"/>
  <c r="K14" i="8"/>
  <c r="K15" i="8"/>
  <c r="K16" i="8"/>
  <c r="K17" i="8"/>
  <c r="K18" i="8"/>
  <c r="K19" i="8"/>
  <c r="K22" i="8"/>
  <c r="K23" i="8"/>
  <c r="K24" i="8"/>
  <c r="K25" i="8"/>
  <c r="K27" i="8"/>
  <c r="K28" i="8"/>
  <c r="K31" i="8"/>
  <c r="K32" i="8"/>
  <c r="K33" i="8"/>
  <c r="K34" i="8"/>
  <c r="I9" i="8"/>
  <c r="I10" i="8"/>
  <c r="I11" i="8"/>
  <c r="I14" i="8"/>
  <c r="I15" i="8"/>
  <c r="I16" i="8"/>
  <c r="I17" i="8"/>
  <c r="I18" i="8"/>
  <c r="I19" i="8"/>
  <c r="I22" i="8"/>
  <c r="I23" i="8"/>
  <c r="I24" i="8"/>
  <c r="I25" i="8"/>
  <c r="I27" i="8"/>
  <c r="I31" i="8"/>
  <c r="I32" i="8"/>
  <c r="I33" i="8"/>
  <c r="I34" i="8"/>
  <c r="F9" i="8"/>
  <c r="F10" i="8"/>
  <c r="F11" i="8"/>
  <c r="F12" i="8"/>
  <c r="F13" i="8"/>
  <c r="F14" i="8"/>
  <c r="F15" i="8"/>
  <c r="F16" i="8"/>
  <c r="F17" i="8"/>
  <c r="F19" i="8"/>
  <c r="F22" i="8"/>
  <c r="F23" i="8"/>
  <c r="F24" i="8"/>
  <c r="F25" i="8"/>
  <c r="F27" i="8"/>
  <c r="F28" i="8"/>
  <c r="F31" i="8"/>
  <c r="F32" i="8"/>
  <c r="F33" i="8"/>
  <c r="F34" i="8"/>
  <c r="D9" i="8"/>
  <c r="D10" i="8"/>
  <c r="D11" i="8"/>
  <c r="D12" i="8"/>
  <c r="D13" i="8"/>
  <c r="D14" i="8"/>
  <c r="D15" i="8"/>
  <c r="D16" i="8"/>
  <c r="D17" i="8"/>
  <c r="D18" i="8"/>
  <c r="D19" i="8"/>
  <c r="D22" i="8"/>
  <c r="D23" i="8"/>
  <c r="D24" i="8"/>
  <c r="D25" i="8"/>
  <c r="D27" i="8"/>
  <c r="D28" i="8"/>
  <c r="D31" i="8"/>
  <c r="D32" i="8"/>
  <c r="D33" i="8"/>
  <c r="D34" i="8"/>
  <c r="B30" i="8"/>
  <c r="B29" i="8" s="1"/>
  <c r="C30" i="8"/>
  <c r="C29" i="8" s="1"/>
  <c r="E30" i="8"/>
  <c r="E29" i="8" s="1"/>
  <c r="H30" i="8"/>
  <c r="H29" i="8" s="1"/>
  <c r="J30" i="8"/>
  <c r="J29" i="8" s="1"/>
  <c r="B21" i="8"/>
  <c r="C21" i="8"/>
  <c r="E21" i="8"/>
  <c r="H21" i="8"/>
  <c r="J21" i="8"/>
  <c r="C8" i="8"/>
  <c r="E8" i="8"/>
  <c r="H8" i="8"/>
  <c r="J8" i="8"/>
  <c r="K8" i="8" l="1"/>
  <c r="D29" i="8"/>
  <c r="H7" i="8"/>
  <c r="H37" i="8" s="1"/>
  <c r="D8" i="8"/>
  <c r="K29" i="8"/>
  <c r="F30" i="8"/>
  <c r="K21" i="8"/>
  <c r="F21" i="8"/>
  <c r="C7" i="8"/>
  <c r="I21" i="8"/>
  <c r="D21" i="8"/>
  <c r="I8" i="8"/>
  <c r="F29" i="8"/>
  <c r="D30" i="8"/>
  <c r="I30" i="8"/>
  <c r="K30" i="8"/>
  <c r="J7" i="8"/>
  <c r="E7" i="8"/>
  <c r="F7" i="8" s="1"/>
  <c r="B7" i="8"/>
  <c r="B37" i="8" s="1"/>
  <c r="F8" i="8"/>
  <c r="C37" i="8" l="1"/>
  <c r="D7" i="8"/>
  <c r="I29" i="8"/>
  <c r="E37" i="8"/>
  <c r="I7" i="8"/>
  <c r="J37" i="8"/>
  <c r="K7" i="8"/>
  <c r="D37" i="8" l="1"/>
  <c r="F37" i="8"/>
  <c r="K37" i="8"/>
  <c r="I37" i="8"/>
</calcChain>
</file>

<file path=xl/sharedStrings.xml><?xml version="1.0" encoding="utf-8"?>
<sst xmlns="http://schemas.openxmlformats.org/spreadsheetml/2006/main" count="56" uniqueCount="56">
  <si>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</si>
  <si>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</si>
  <si>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</si>
  <si>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</si>
  <si>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</si>
  <si>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</si>
  <si>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</si>
  <si>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</si>
  <si>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</si>
  <si>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 от других бюджетов бюджетной системы Российской Федерации, всего</t>
  </si>
  <si>
    <t>Субвенции</t>
  </si>
  <si>
    <t>Иные межбюджетные трансферты</t>
  </si>
  <si>
    <t>Безвозмездные поступления</t>
  </si>
  <si>
    <t>ВСЕГО ДОХОДОВ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</si>
  <si>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</si>
  <si>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</si>
  <si>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</si>
  <si>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</si>
  <si>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</si>
  <si>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</si>
  <si>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</si>
  <si>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</si>
  <si>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</si>
  <si>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</si>
  <si>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</t>
  </si>
  <si>
    <t>Прочие безвозмездные поступления</t>
  </si>
  <si>
    <t>Субсидии</t>
  </si>
  <si>
    <t>тыс. руб.</t>
  </si>
  <si>
    <t>Налоговые доходы</t>
  </si>
  <si>
    <t>Неналоговые доходы</t>
  </si>
  <si>
    <t>Налоговые и неналоговые доходы, в том числе:</t>
  </si>
  <si>
    <t>ДОХОДЫ</t>
  </si>
  <si>
    <t>Доходы от возврата остатков МБТ</t>
  </si>
  <si>
    <t>Темп роста / снижения 
показателей проекта 2024 года к проекту 2023 года, %</t>
  </si>
  <si>
    <t>Проект бюджета на 2023 год</t>
  </si>
  <si>
    <t>Проект бюджета на 2024 год</t>
  </si>
  <si>
    <t>Сведения о показателя проекта бюджета городского округа город Октябрьский Республики Башкортостанна 2023 год и на плановый период 2024 и 2025 годов в сравнении с ожидаемым исполнением за 2022 год и отчетом за 2021 год</t>
  </si>
  <si>
    <t>Исполнение бюджета 
за 2021 год</t>
  </si>
  <si>
    <t>Оценка исполнения 
бюджета за 2022 год</t>
  </si>
  <si>
    <t>Темп роста / снижения 
показателей оценки за 2022 год 
к факту 2021 года, %</t>
  </si>
  <si>
    <t>Темп роста / снижения 
показателей проекта 2023  года 
к оценке 2022 года, %</t>
  </si>
  <si>
    <t>Проект бюджета на 2025 год</t>
  </si>
  <si>
    <t>Темп роста / снижения 
показателей проекта 2025 года к проекту 2024 года, %</t>
  </si>
  <si>
    <t>Причины отклонений проекта 2023 года 
от оценки 2022 года</t>
  </si>
  <si>
    <t>Задолженность и перерасчеты по отмененным налогам, сборам и иным обязательным платежам</t>
  </si>
  <si>
    <t>В связи с выбором в 2023 году дополнительного норматива отчислений от НДФЛ</t>
  </si>
  <si>
    <t>В связи с выделением в 2023 году субсидии на стимулирование программ развития жилищного строительства</t>
  </si>
  <si>
    <t xml:space="preserve">Увеличение в связи с выбором городским округом в 2023 - 2025 годах дополнительного норматива отчислений по налогу на доходы физических лиц, предусмотренного статьей 138 Бюджетного кодекса Российской Федерации вместо предоставления дотации на выравнивание бюджетной обеспеченности </t>
  </si>
  <si>
    <t xml:space="preserve">В связи с увеличением размера дифференцированного норматива отчислений в бюджеты городских округов с 50% до 55% (Закон Республики Башкортостан от 23 сентября 2022 года №599-з) </t>
  </si>
  <si>
    <t>В связи с поступлением в 2022 году значительной суммы авансовых платежей</t>
  </si>
  <si>
    <t xml:space="preserve">В связи со снижением размера потенциально возможного к получению ИП годовых доходов в 2022 году  (распоряжение Главы РБ от 29.04.2022 г.№ РГ - 128 «О первоочередных мерах по обеспечению устойчивого развития Республики Башкортостан в условиях внешнего санкционного давления», Закон РБ от 30.06.2022 №575-з) </t>
  </si>
  <si>
    <t xml:space="preserve">В связи с предоставлением льгот организациям в условиях санкций (распоряжение Главы РБ от 29.04.2022 г.№ РГ - 128 «О первоочередных мерах по обеспечению устойчивого развития Республики Башкортостан в условиях внешнего санкционного давления») </t>
  </si>
  <si>
    <t xml:space="preserve">В связи с переоценкой кадастровой стоимости земельных участков с 01.01.2023 </t>
  </si>
  <si>
    <t xml:space="preserve">Поступление в январе- феврале 2022 года значительной суммы по проведенным (в декабре 2021 года) аукционам по продаже права на заключение договоров аренды  </t>
  </si>
  <si>
    <t>Поступление в 2022 году значительной суммы возврата дебиторской задолженности прошлых лет</t>
  </si>
  <si>
    <t>Уменьшение количества планируемых к продаже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</si>
</sst>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2" fillId="0" borderId="0"/>
    <xf numFmtId="0" fontId="3" fillId="0" borderId="0">
      <protection locked="0"/>
    </xf>
  </cellStyleXfs>
  <cellXfs count="42">
    <xf numFmtId="0" fontId="0" fillId="0" borderId="0" xfId="0"/>
    <xf numFmtId="4" fontId="7" fillId="2" borderId="4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top" wrapText="1"/>
    </xf>
    <xf numFmtId="41" fontId="2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14" fillId="2" borderId="1" xfId="0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top" wrapText="1"/>
    </xf>
    <xf numFmtId="4" fontId="8" fillId="2" borderId="4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center" vertical="top" wrapText="1"/>
    </xf>
    <xf numFmtId="4" fontId="14" fillId="0" borderId="4" xfId="0" applyNumberFormat="1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left" vertical="top" wrapText="1"/>
    </xf>
    <xf numFmtId="4" fontId="8" fillId="0" borderId="4" xfId="0" applyNumberFormat="1" applyFont="1" applyFill="1" applyBorder="1" applyAlignment="1">
      <alignment horizontal="left" vertical="top" wrapText="1"/>
    </xf>
  </cellXfs>
  <cellStyles count="4">
    <cellStyle name="Денежный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41"/>
  <sheetViews>
    <sheetView tabSelected="1" topLeftCell="B1" zoomScale="60" zoomScaleNormal="60" zoomScaleSheetLayoutView="70" workbookViewId="0">
      <selection activeCell="G28" sqref="G28"/>
    </sheetView>
  </sheetViews>
  <sheetFormatPr defaultColWidth="9.109375" defaultRowHeight="15.6" x14ac:dyDescent="0.3"/>
  <cols>
    <col min="1" max="1" width="45.44140625" style="4" customWidth="1"/>
    <col min="2" max="3" width="18.44140625" style="4" customWidth="1"/>
    <col min="4" max="4" width="19.88671875" style="4" customWidth="1"/>
    <col min="5" max="5" width="18.44140625" style="4" customWidth="1"/>
    <col min="6" max="6" width="21" style="4" customWidth="1"/>
    <col min="7" max="7" width="52.109375" style="8" customWidth="1"/>
    <col min="8" max="8" width="18.44140625" style="4" customWidth="1"/>
    <col min="9" max="9" width="17.44140625" style="4" customWidth="1"/>
    <col min="10" max="10" width="21.109375" style="4" customWidth="1"/>
    <col min="11" max="11" width="19.33203125" style="4" customWidth="1"/>
    <col min="12" max="16384" width="9.109375" style="4"/>
  </cols>
  <sheetData>
    <row r="1" spans="1:11" ht="66" customHeight="1" x14ac:dyDescent="0.3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9" customFormat="1" ht="18" x14ac:dyDescent="0.3">
      <c r="A2" s="18"/>
      <c r="B2" s="18"/>
      <c r="D2" s="38"/>
      <c r="E2" s="38"/>
      <c r="F2" s="18"/>
      <c r="G2" s="20"/>
      <c r="H2" s="18"/>
      <c r="I2" s="18"/>
      <c r="J2" s="18"/>
      <c r="K2" s="18"/>
    </row>
    <row r="3" spans="1:11" ht="18" x14ac:dyDescent="0.3">
      <c r="H3" s="37" t="s">
        <v>27</v>
      </c>
      <c r="I3" s="37"/>
      <c r="J3" s="37"/>
      <c r="K3" s="37"/>
    </row>
    <row r="4" spans="1:11" ht="121.8" x14ac:dyDescent="0.3">
      <c r="A4" s="21" t="s">
        <v>14</v>
      </c>
      <c r="B4" s="22" t="s">
        <v>37</v>
      </c>
      <c r="C4" s="23" t="s">
        <v>38</v>
      </c>
      <c r="D4" s="24" t="s">
        <v>39</v>
      </c>
      <c r="E4" s="25" t="s">
        <v>34</v>
      </c>
      <c r="F4" s="25" t="s">
        <v>40</v>
      </c>
      <c r="G4" s="32" t="s">
        <v>43</v>
      </c>
      <c r="H4" s="25" t="s">
        <v>35</v>
      </c>
      <c r="I4" s="25" t="s">
        <v>33</v>
      </c>
      <c r="J4" s="25" t="s">
        <v>41</v>
      </c>
      <c r="K4" s="21" t="s">
        <v>42</v>
      </c>
    </row>
    <row r="5" spans="1:11" s="9" customFormat="1" ht="18" x14ac:dyDescent="0.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20.399999999999999" x14ac:dyDescent="0.3">
      <c r="A6" s="10"/>
      <c r="B6" s="6"/>
      <c r="C6" s="6"/>
      <c r="D6" s="11" t="s">
        <v>31</v>
      </c>
      <c r="E6" s="6"/>
      <c r="F6" s="6"/>
      <c r="G6" s="33"/>
      <c r="H6" s="6"/>
      <c r="I6" s="6"/>
      <c r="J6" s="6"/>
      <c r="K6" s="6"/>
    </row>
    <row r="7" spans="1:11" s="13" customFormat="1" ht="34.799999999999997" x14ac:dyDescent="0.3">
      <c r="A7" s="12" t="s">
        <v>30</v>
      </c>
      <c r="B7" s="7">
        <f t="shared" ref="B7:J7" si="0">B8+B21</f>
        <v>1049013.5999999999</v>
      </c>
      <c r="C7" s="7">
        <f t="shared" si="0"/>
        <v>1158311.58</v>
      </c>
      <c r="D7" s="7">
        <f t="shared" ref="D7:D19" si="1">C7/B7*100</f>
        <v>110.41911944706915</v>
      </c>
      <c r="E7" s="7">
        <f t="shared" si="0"/>
        <v>1278148</v>
      </c>
      <c r="F7" s="7">
        <f>E7/C7*100</f>
        <v>110.34578450817179</v>
      </c>
      <c r="G7" s="29"/>
      <c r="H7" s="7">
        <f t="shared" si="0"/>
        <v>1281531</v>
      </c>
      <c r="I7" s="7">
        <f>H7/E7*100</f>
        <v>100.26467983363429</v>
      </c>
      <c r="J7" s="7">
        <f t="shared" si="0"/>
        <v>1317707</v>
      </c>
      <c r="K7" s="7">
        <f>J7/H7*100</f>
        <v>102.82287357855564</v>
      </c>
    </row>
    <row r="8" spans="1:11" s="13" customFormat="1" ht="17.399999999999999" x14ac:dyDescent="0.3">
      <c r="A8" s="12" t="s">
        <v>28</v>
      </c>
      <c r="B8" s="26">
        <f>B9+B10+B11+B12+B13+B14+B15+B16+B17+B18+B19+B20</f>
        <v>767935.03999999992</v>
      </c>
      <c r="C8" s="26">
        <f t="shared" ref="C8:J8" si="2">C9+C10+C11+C12+C13+C14+C15+C16+C17+C18+C19+C20</f>
        <v>812206</v>
      </c>
      <c r="D8" s="7">
        <f t="shared" si="1"/>
        <v>105.7649355341306</v>
      </c>
      <c r="E8" s="26">
        <f t="shared" si="2"/>
        <v>1007577</v>
      </c>
      <c r="F8" s="7">
        <f t="shared" ref="F8:F17" si="3">E8/C8*100</f>
        <v>124.05436551810747</v>
      </c>
      <c r="G8" s="34"/>
      <c r="H8" s="26">
        <f t="shared" si="2"/>
        <v>1026595</v>
      </c>
      <c r="I8" s="7">
        <f>H8/E8*100</f>
        <v>101.88749842443802</v>
      </c>
      <c r="J8" s="26">
        <f t="shared" si="2"/>
        <v>1049074</v>
      </c>
      <c r="K8" s="7">
        <f>J8/H8*100</f>
        <v>102.1896658370633</v>
      </c>
    </row>
    <row r="9" spans="1:11" s="16" customFormat="1" ht="126" x14ac:dyDescent="0.3">
      <c r="A9" s="14" t="s">
        <v>0</v>
      </c>
      <c r="B9" s="1">
        <v>424698.3</v>
      </c>
      <c r="C9" s="1">
        <v>464052</v>
      </c>
      <c r="D9" s="2">
        <f t="shared" si="1"/>
        <v>109.26627208067468</v>
      </c>
      <c r="E9" s="2">
        <v>621416</v>
      </c>
      <c r="F9" s="2">
        <f t="shared" si="3"/>
        <v>133.91085481799453</v>
      </c>
      <c r="G9" s="40" t="s">
        <v>47</v>
      </c>
      <c r="H9" s="2">
        <v>636997</v>
      </c>
      <c r="I9" s="2">
        <f>H9/E9*100</f>
        <v>102.50733807948298</v>
      </c>
      <c r="J9" s="15">
        <v>657106</v>
      </c>
      <c r="K9" s="2">
        <f>J9/H9*100</f>
        <v>103.15684375279632</v>
      </c>
    </row>
    <row r="10" spans="1:11" s="16" customFormat="1" ht="18" x14ac:dyDescent="0.3">
      <c r="A10" s="14" t="s">
        <v>1</v>
      </c>
      <c r="B10" s="1">
        <v>12366.29</v>
      </c>
      <c r="C10" s="1">
        <v>13774</v>
      </c>
      <c r="D10" s="2">
        <f t="shared" si="1"/>
        <v>111.38344644998621</v>
      </c>
      <c r="E10" s="2">
        <v>13979</v>
      </c>
      <c r="F10" s="2">
        <f t="shared" si="3"/>
        <v>101.48831131116596</v>
      </c>
      <c r="G10" s="39"/>
      <c r="H10" s="2">
        <v>14233</v>
      </c>
      <c r="I10" s="2">
        <f>H10/E10*100</f>
        <v>101.8170112311324</v>
      </c>
      <c r="J10" s="15">
        <v>14387</v>
      </c>
      <c r="K10" s="2">
        <f>J10/H10*100</f>
        <v>101.0819925525188</v>
      </c>
    </row>
    <row r="11" spans="1:11" s="16" customFormat="1" ht="84" x14ac:dyDescent="0.3">
      <c r="A11" s="14" t="s">
        <v>2</v>
      </c>
      <c r="B11" s="1">
        <v>141862.42000000001</v>
      </c>
      <c r="C11" s="1">
        <v>158631</v>
      </c>
      <c r="D11" s="2">
        <f t="shared" si="1"/>
        <v>111.820311538461</v>
      </c>
      <c r="E11" s="2">
        <v>187150</v>
      </c>
      <c r="F11" s="2">
        <f t="shared" si="3"/>
        <v>117.97820098215355</v>
      </c>
      <c r="G11" s="39" t="s">
        <v>48</v>
      </c>
      <c r="H11" s="2">
        <v>190791</v>
      </c>
      <c r="I11" s="2">
        <f>H11/E11*100</f>
        <v>101.94549826342505</v>
      </c>
      <c r="J11" s="15">
        <v>189508</v>
      </c>
      <c r="K11" s="2">
        <f>J11/H11*100</f>
        <v>99.327536414191442</v>
      </c>
    </row>
    <row r="12" spans="1:11" s="16" customFormat="1" ht="18" x14ac:dyDescent="0.3">
      <c r="A12" s="14" t="s">
        <v>3</v>
      </c>
      <c r="B12" s="1">
        <v>10034.32</v>
      </c>
      <c r="C12" s="1">
        <v>292</v>
      </c>
      <c r="D12" s="2">
        <f t="shared" si="1"/>
        <v>2.9100128359470299</v>
      </c>
      <c r="E12" s="2">
        <v>0</v>
      </c>
      <c r="F12" s="2">
        <f t="shared" si="3"/>
        <v>0</v>
      </c>
      <c r="G12" s="39"/>
      <c r="H12" s="2">
        <v>0</v>
      </c>
      <c r="I12" s="2"/>
      <c r="J12" s="15">
        <v>0</v>
      </c>
      <c r="K12" s="2"/>
    </row>
    <row r="13" spans="1:11" s="16" customFormat="1" ht="33.6" x14ac:dyDescent="0.3">
      <c r="A13" s="14" t="s">
        <v>4</v>
      </c>
      <c r="B13" s="1">
        <v>117.71</v>
      </c>
      <c r="C13" s="1">
        <v>854</v>
      </c>
      <c r="D13" s="2">
        <f t="shared" si="1"/>
        <v>725.5118511596296</v>
      </c>
      <c r="E13" s="2">
        <v>213</v>
      </c>
      <c r="F13" s="2">
        <f t="shared" si="3"/>
        <v>24.94145199063232</v>
      </c>
      <c r="G13" s="39" t="s">
        <v>49</v>
      </c>
      <c r="H13" s="2">
        <v>427</v>
      </c>
      <c r="I13" s="2"/>
      <c r="J13" s="15">
        <v>871</v>
      </c>
      <c r="K13" s="2"/>
    </row>
    <row r="14" spans="1:11" s="16" customFormat="1" ht="134.4" x14ac:dyDescent="0.3">
      <c r="A14" s="14" t="s">
        <v>15</v>
      </c>
      <c r="B14" s="1">
        <v>31540.34</v>
      </c>
      <c r="C14" s="1">
        <v>33116</v>
      </c>
      <c r="D14" s="2">
        <f t="shared" si="1"/>
        <v>104.99569757332989</v>
      </c>
      <c r="E14" s="2">
        <v>38983</v>
      </c>
      <c r="F14" s="2">
        <f t="shared" si="3"/>
        <v>117.7165116559971</v>
      </c>
      <c r="G14" s="39" t="s">
        <v>50</v>
      </c>
      <c r="H14" s="2">
        <v>39083</v>
      </c>
      <c r="I14" s="2">
        <f t="shared" ref="I14:I19" si="4">H14/E14*100</f>
        <v>100.25652207372444</v>
      </c>
      <c r="J14" s="15">
        <v>40153</v>
      </c>
      <c r="K14" s="2">
        <f t="shared" ref="K14:K19" si="5">J14/H14*100</f>
        <v>102.73776322186117</v>
      </c>
    </row>
    <row r="15" spans="1:11" s="16" customFormat="1" ht="18" x14ac:dyDescent="0.3">
      <c r="A15" s="14" t="s">
        <v>5</v>
      </c>
      <c r="B15" s="1">
        <v>75180.37</v>
      </c>
      <c r="C15" s="1">
        <v>70570</v>
      </c>
      <c r="D15" s="2">
        <f t="shared" si="1"/>
        <v>93.867588041931697</v>
      </c>
      <c r="E15" s="2">
        <v>81250</v>
      </c>
      <c r="F15" s="2">
        <f t="shared" si="3"/>
        <v>115.1339095933116</v>
      </c>
      <c r="G15" s="39"/>
      <c r="H15" s="2">
        <v>82500</v>
      </c>
      <c r="I15" s="2">
        <f t="shared" si="4"/>
        <v>101.53846153846153</v>
      </c>
      <c r="J15" s="15">
        <v>83500</v>
      </c>
      <c r="K15" s="2">
        <f t="shared" si="5"/>
        <v>101.21212121212122</v>
      </c>
    </row>
    <row r="16" spans="1:11" s="16" customFormat="1" ht="117.6" x14ac:dyDescent="0.3">
      <c r="A16" s="14" t="s">
        <v>6</v>
      </c>
      <c r="B16" s="1">
        <v>2948</v>
      </c>
      <c r="C16" s="1">
        <v>3209</v>
      </c>
      <c r="D16" s="2">
        <f t="shared" si="1"/>
        <v>108.85345997286295</v>
      </c>
      <c r="E16" s="2">
        <v>2761</v>
      </c>
      <c r="F16" s="2">
        <f t="shared" si="3"/>
        <v>86.039264568401379</v>
      </c>
      <c r="G16" s="39" t="s">
        <v>51</v>
      </c>
      <c r="H16" s="2">
        <v>2698</v>
      </c>
      <c r="I16" s="2">
        <f t="shared" si="4"/>
        <v>97.718218036943142</v>
      </c>
      <c r="J16" s="15">
        <v>2637</v>
      </c>
      <c r="K16" s="2">
        <f t="shared" si="5"/>
        <v>97.739065974796148</v>
      </c>
    </row>
    <row r="17" spans="1:11" s="16" customFormat="1" ht="33.6" x14ac:dyDescent="0.3">
      <c r="A17" s="14" t="s">
        <v>7</v>
      </c>
      <c r="B17" s="1">
        <v>53864.18</v>
      </c>
      <c r="C17" s="1">
        <v>49660</v>
      </c>
      <c r="D17" s="2">
        <f t="shared" si="1"/>
        <v>92.194850084044717</v>
      </c>
      <c r="E17" s="2">
        <v>43599</v>
      </c>
      <c r="F17" s="2">
        <f t="shared" si="3"/>
        <v>87.795006041079333</v>
      </c>
      <c r="G17" s="39" t="s">
        <v>52</v>
      </c>
      <c r="H17" s="2">
        <v>41568</v>
      </c>
      <c r="I17" s="2">
        <f t="shared" si="4"/>
        <v>95.341636276061379</v>
      </c>
      <c r="J17" s="15">
        <v>42568</v>
      </c>
      <c r="K17" s="2">
        <f t="shared" si="5"/>
        <v>102.40569668976136</v>
      </c>
    </row>
    <row r="18" spans="1:11" s="16" customFormat="1" ht="18" x14ac:dyDescent="0.3">
      <c r="A18" s="14" t="s">
        <v>8</v>
      </c>
      <c r="B18" s="1">
        <v>-5.93</v>
      </c>
      <c r="C18" s="1">
        <v>2958</v>
      </c>
      <c r="D18" s="2">
        <f t="shared" si="1"/>
        <v>-49881.956155143343</v>
      </c>
      <c r="E18" s="2">
        <v>2500</v>
      </c>
      <c r="F18" s="2"/>
      <c r="G18" s="40"/>
      <c r="H18" s="2">
        <v>2500</v>
      </c>
      <c r="I18" s="2">
        <f t="shared" si="4"/>
        <v>100</v>
      </c>
      <c r="J18" s="15">
        <v>2500</v>
      </c>
      <c r="K18" s="2">
        <f t="shared" si="5"/>
        <v>100</v>
      </c>
    </row>
    <row r="19" spans="1:11" s="16" customFormat="1" ht="18" x14ac:dyDescent="0.3">
      <c r="A19" s="14" t="s">
        <v>16</v>
      </c>
      <c r="B19" s="1">
        <v>15429.5</v>
      </c>
      <c r="C19" s="1">
        <v>15090</v>
      </c>
      <c r="D19" s="2">
        <f t="shared" si="1"/>
        <v>97.799669464337796</v>
      </c>
      <c r="E19" s="2">
        <v>15726</v>
      </c>
      <c r="F19" s="2">
        <f>E19/C19*100</f>
        <v>104.21471172962227</v>
      </c>
      <c r="G19" s="40"/>
      <c r="H19" s="2">
        <v>15798</v>
      </c>
      <c r="I19" s="2">
        <f t="shared" si="4"/>
        <v>100.45784051888593</v>
      </c>
      <c r="J19" s="15">
        <v>15844</v>
      </c>
      <c r="K19" s="2">
        <f t="shared" si="5"/>
        <v>100.29117609824027</v>
      </c>
    </row>
    <row r="20" spans="1:11" s="16" customFormat="1" ht="54" x14ac:dyDescent="0.3">
      <c r="A20" s="14" t="s">
        <v>44</v>
      </c>
      <c r="B20" s="1">
        <v>-100.46</v>
      </c>
      <c r="C20" s="1">
        <v>0</v>
      </c>
      <c r="D20" s="2"/>
      <c r="E20" s="2">
        <v>0</v>
      </c>
      <c r="F20" s="2"/>
      <c r="G20" s="40"/>
      <c r="H20" s="2">
        <v>0</v>
      </c>
      <c r="I20" s="2"/>
      <c r="J20" s="15">
        <v>0</v>
      </c>
      <c r="K20" s="2"/>
    </row>
    <row r="21" spans="1:11" s="13" customFormat="1" ht="17.399999999999999" x14ac:dyDescent="0.3">
      <c r="A21" s="12" t="s">
        <v>29</v>
      </c>
      <c r="B21" s="26">
        <f t="shared" ref="B21:J21" si="6">B22+B23+B24+B25+B26+B27+B28</f>
        <v>281078.56</v>
      </c>
      <c r="C21" s="26">
        <f t="shared" si="6"/>
        <v>346105.58</v>
      </c>
      <c r="D21" s="7">
        <f>C21/B21*100</f>
        <v>123.13482038615824</v>
      </c>
      <c r="E21" s="26">
        <f t="shared" si="6"/>
        <v>270571</v>
      </c>
      <c r="F21" s="7">
        <f>E21/C21*100</f>
        <v>78.175856049474845</v>
      </c>
      <c r="G21" s="41"/>
      <c r="H21" s="26">
        <f t="shared" si="6"/>
        <v>254936</v>
      </c>
      <c r="I21" s="7">
        <f>H21/E21*100</f>
        <v>94.221479759471634</v>
      </c>
      <c r="J21" s="26">
        <f t="shared" si="6"/>
        <v>268633</v>
      </c>
      <c r="K21" s="7">
        <f>J21/H21*100</f>
        <v>105.3727209966423</v>
      </c>
    </row>
    <row r="22" spans="1:11" s="16" customFormat="1" ht="67.2" x14ac:dyDescent="0.3">
      <c r="A22" s="14" t="s">
        <v>17</v>
      </c>
      <c r="B22" s="1">
        <v>184070.22</v>
      </c>
      <c r="C22" s="1">
        <v>228051.49</v>
      </c>
      <c r="D22" s="2">
        <f>C22/B22*100</f>
        <v>123.89374554993198</v>
      </c>
      <c r="E22" s="2">
        <v>189470</v>
      </c>
      <c r="F22" s="2">
        <f>E22/C22*100</f>
        <v>83.082114482128574</v>
      </c>
      <c r="G22" s="39" t="s">
        <v>53</v>
      </c>
      <c r="H22" s="2">
        <v>162570</v>
      </c>
      <c r="I22" s="2">
        <f>H22/E22*100</f>
        <v>85.802501715311124</v>
      </c>
      <c r="J22" s="15">
        <v>161470</v>
      </c>
      <c r="K22" s="2">
        <f>J22/H22*100</f>
        <v>99.323368395152855</v>
      </c>
    </row>
    <row r="23" spans="1:11" s="16" customFormat="1" ht="36" x14ac:dyDescent="0.3">
      <c r="A23" s="14" t="s">
        <v>18</v>
      </c>
      <c r="B23" s="1">
        <v>2491.8200000000002</v>
      </c>
      <c r="C23" s="1">
        <v>2622</v>
      </c>
      <c r="D23" s="2">
        <f>C23/B23*100</f>
        <v>105.22429388960678</v>
      </c>
      <c r="E23" s="2">
        <v>2487</v>
      </c>
      <c r="F23" s="2">
        <f>E23/C23*100</f>
        <v>94.851258581235697</v>
      </c>
      <c r="G23" s="40"/>
      <c r="H23" s="2">
        <v>2487</v>
      </c>
      <c r="I23" s="2">
        <f>H23/E23*100</f>
        <v>100</v>
      </c>
      <c r="J23" s="15">
        <v>2487</v>
      </c>
      <c r="K23" s="2">
        <f>J23/H23*100</f>
        <v>100</v>
      </c>
    </row>
    <row r="24" spans="1:11" s="16" customFormat="1" ht="50.4" x14ac:dyDescent="0.3">
      <c r="A24" s="14" t="s">
        <v>19</v>
      </c>
      <c r="B24" s="1">
        <v>2618.46</v>
      </c>
      <c r="C24" s="1">
        <v>2755.31</v>
      </c>
      <c r="D24" s="2">
        <f>C24/B24*100</f>
        <v>105.22635442206487</v>
      </c>
      <c r="E24" s="2">
        <v>2134</v>
      </c>
      <c r="F24" s="2">
        <f>E24/C24*100</f>
        <v>77.450450221572169</v>
      </c>
      <c r="G24" s="39" t="s">
        <v>54</v>
      </c>
      <c r="H24" s="2">
        <v>2024</v>
      </c>
      <c r="I24" s="2">
        <f>H24/E24*100</f>
        <v>94.845360824742258</v>
      </c>
      <c r="J24" s="15">
        <v>1914</v>
      </c>
      <c r="K24" s="2">
        <f>J24/H24*100</f>
        <v>94.565217391304344</v>
      </c>
    </row>
    <row r="25" spans="1:11" s="16" customFormat="1" ht="36" x14ac:dyDescent="0.3">
      <c r="A25" s="14" t="s">
        <v>20</v>
      </c>
      <c r="B25" s="1">
        <v>80210.880000000005</v>
      </c>
      <c r="C25" s="1">
        <v>107989</v>
      </c>
      <c r="D25" s="2">
        <f>C25/B25*100</f>
        <v>134.63136173047846</v>
      </c>
      <c r="E25" s="2">
        <v>73555</v>
      </c>
      <c r="F25" s="2">
        <f>E25/C25*100</f>
        <v>68.11341895933846</v>
      </c>
      <c r="G25" s="39" t="s">
        <v>55</v>
      </c>
      <c r="H25" s="2">
        <v>53775</v>
      </c>
      <c r="I25" s="2">
        <f>H25/E25*100</f>
        <v>73.108558221738846</v>
      </c>
      <c r="J25" s="15">
        <v>38675</v>
      </c>
      <c r="K25" s="2">
        <f>J25/H25*100</f>
        <v>71.920037192003718</v>
      </c>
    </row>
    <row r="26" spans="1:11" s="16" customFormat="1" ht="18" x14ac:dyDescent="0.3">
      <c r="A26" s="14" t="s">
        <v>21</v>
      </c>
      <c r="B26" s="1">
        <v>0</v>
      </c>
      <c r="C26" s="1">
        <v>0</v>
      </c>
      <c r="D26" s="2"/>
      <c r="E26" s="2">
        <v>0</v>
      </c>
      <c r="F26" s="2"/>
      <c r="G26" s="40"/>
      <c r="H26" s="2">
        <v>0</v>
      </c>
      <c r="I26" s="2"/>
      <c r="J26" s="15">
        <v>0</v>
      </c>
      <c r="K26" s="2"/>
    </row>
    <row r="27" spans="1:11" s="16" customFormat="1" ht="18" x14ac:dyDescent="0.3">
      <c r="A27" s="14" t="s">
        <v>22</v>
      </c>
      <c r="B27" s="1">
        <v>10427.39</v>
      </c>
      <c r="C27" s="1">
        <v>2923</v>
      </c>
      <c r="D27" s="2">
        <f t="shared" ref="D27:D37" si="7">C27/B27*100</f>
        <v>28.031942796807257</v>
      </c>
      <c r="E27" s="2">
        <v>2925</v>
      </c>
      <c r="F27" s="2">
        <f t="shared" ref="F27:F37" si="8">E27/C27*100</f>
        <v>100.06842285323299</v>
      </c>
      <c r="G27" s="39"/>
      <c r="H27" s="2">
        <v>4080</v>
      </c>
      <c r="I27" s="2">
        <f>H27/E27*100</f>
        <v>139.48717948717947</v>
      </c>
      <c r="J27" s="15">
        <v>4087</v>
      </c>
      <c r="K27" s="2">
        <f t="shared" ref="K27:K37" si="9">J27/H27*100</f>
        <v>100.17156862745098</v>
      </c>
    </row>
    <row r="28" spans="1:11" s="16" customFormat="1" ht="18" x14ac:dyDescent="0.3">
      <c r="A28" s="14" t="s">
        <v>23</v>
      </c>
      <c r="B28" s="1">
        <v>1259.79</v>
      </c>
      <c r="C28" s="1">
        <v>1764.78</v>
      </c>
      <c r="D28" s="2">
        <f t="shared" si="7"/>
        <v>140.08525230395543</v>
      </c>
      <c r="E28" s="2">
        <v>0</v>
      </c>
      <c r="F28" s="2">
        <f t="shared" si="8"/>
        <v>0</v>
      </c>
      <c r="G28" s="40"/>
      <c r="H28" s="2">
        <v>30000</v>
      </c>
      <c r="I28" s="2"/>
      <c r="J28" s="15">
        <v>60000</v>
      </c>
      <c r="K28" s="2">
        <f t="shared" si="9"/>
        <v>200</v>
      </c>
    </row>
    <row r="29" spans="1:11" s="13" customFormat="1" ht="17.399999999999999" x14ac:dyDescent="0.3">
      <c r="A29" s="27" t="s">
        <v>12</v>
      </c>
      <c r="B29" s="7">
        <f t="shared" ref="B29:C29" si="10">B30+B35+B36</f>
        <v>1627405.7600000002</v>
      </c>
      <c r="C29" s="7">
        <f t="shared" si="10"/>
        <v>1654600.5999999999</v>
      </c>
      <c r="D29" s="7">
        <f t="shared" si="7"/>
        <v>101.67105467292924</v>
      </c>
      <c r="E29" s="7">
        <f t="shared" ref="E29" si="11">E30+E35+E36</f>
        <v>1615774.9000000001</v>
      </c>
      <c r="F29" s="7">
        <f t="shared" si="8"/>
        <v>97.653469967314194</v>
      </c>
      <c r="G29" s="29"/>
      <c r="H29" s="7">
        <f t="shared" ref="H29" si="12">H30+H35+H36</f>
        <v>1394847</v>
      </c>
      <c r="I29" s="7">
        <f t="shared" ref="I29:I37" si="13">H29/E29*100</f>
        <v>86.326814459118026</v>
      </c>
      <c r="J29" s="7">
        <f t="shared" ref="J29" si="14">J30+J35+J36</f>
        <v>1372698</v>
      </c>
      <c r="K29" s="7">
        <f t="shared" si="9"/>
        <v>98.412083905976786</v>
      </c>
    </row>
    <row r="30" spans="1:11" ht="54" x14ac:dyDescent="0.3">
      <c r="A30" s="28" t="s">
        <v>9</v>
      </c>
      <c r="B30" s="2">
        <f t="shared" ref="B30:J30" si="15">B31+B32+B33+B34</f>
        <v>1635014.9600000002</v>
      </c>
      <c r="C30" s="2">
        <f t="shared" si="15"/>
        <v>1657014.7499999998</v>
      </c>
      <c r="D30" s="2">
        <f t="shared" si="7"/>
        <v>101.34554059370807</v>
      </c>
      <c r="E30" s="2">
        <f t="shared" si="15"/>
        <v>1615774.9000000001</v>
      </c>
      <c r="F30" s="2">
        <f t="shared" si="8"/>
        <v>97.511195962498249</v>
      </c>
      <c r="G30" s="30"/>
      <c r="H30" s="2">
        <f t="shared" si="15"/>
        <v>1394847</v>
      </c>
      <c r="I30" s="2">
        <f t="shared" si="13"/>
        <v>86.326814459118026</v>
      </c>
      <c r="J30" s="2">
        <f t="shared" si="15"/>
        <v>1372698</v>
      </c>
      <c r="K30" s="2">
        <f t="shared" si="9"/>
        <v>98.412083905976786</v>
      </c>
    </row>
    <row r="31" spans="1:11" ht="50.4" x14ac:dyDescent="0.3">
      <c r="A31" s="14" t="s">
        <v>24</v>
      </c>
      <c r="B31" s="1">
        <v>205579.16</v>
      </c>
      <c r="C31" s="1">
        <v>201307.5</v>
      </c>
      <c r="D31" s="2">
        <f t="shared" si="7"/>
        <v>97.922133741571855</v>
      </c>
      <c r="E31" s="2">
        <v>28727.3</v>
      </c>
      <c r="F31" s="2">
        <f t="shared" si="8"/>
        <v>14.270357537597953</v>
      </c>
      <c r="G31" s="31" t="s">
        <v>45</v>
      </c>
      <c r="H31" s="2">
        <v>19850.3</v>
      </c>
      <c r="I31" s="2">
        <f t="shared" si="13"/>
        <v>69.099079969227873</v>
      </c>
      <c r="J31" s="2">
        <v>26204.2</v>
      </c>
      <c r="K31" s="2">
        <f t="shared" si="9"/>
        <v>132.0090880238586</v>
      </c>
    </row>
    <row r="32" spans="1:11" ht="50.4" x14ac:dyDescent="0.3">
      <c r="A32" s="14" t="s">
        <v>26</v>
      </c>
      <c r="B32" s="1">
        <v>356368.38</v>
      </c>
      <c r="C32" s="1">
        <v>321685.40999999997</v>
      </c>
      <c r="D32" s="2">
        <f t="shared" si="7"/>
        <v>90.267663477887666</v>
      </c>
      <c r="E32" s="2">
        <v>409228</v>
      </c>
      <c r="F32" s="2">
        <f t="shared" si="8"/>
        <v>127.21372722499289</v>
      </c>
      <c r="G32" s="31" t="s">
        <v>46</v>
      </c>
      <c r="H32" s="2">
        <v>193602.6</v>
      </c>
      <c r="I32" s="2">
        <f t="shared" si="13"/>
        <v>47.309226152658177</v>
      </c>
      <c r="J32" s="2">
        <v>176247.8</v>
      </c>
      <c r="K32" s="2">
        <f t="shared" si="9"/>
        <v>91.035864187774322</v>
      </c>
    </row>
    <row r="33" spans="1:11" ht="18" x14ac:dyDescent="0.3">
      <c r="A33" s="14" t="s">
        <v>10</v>
      </c>
      <c r="B33" s="1">
        <v>1030368.93</v>
      </c>
      <c r="C33" s="1">
        <v>1083894.95</v>
      </c>
      <c r="D33" s="2">
        <f t="shared" si="7"/>
        <v>105.19484025978927</v>
      </c>
      <c r="E33" s="2">
        <v>1134107.5</v>
      </c>
      <c r="F33" s="2">
        <f t="shared" si="8"/>
        <v>104.63260300271719</v>
      </c>
      <c r="G33" s="30"/>
      <c r="H33" s="2">
        <v>1138182</v>
      </c>
      <c r="I33" s="2">
        <f t="shared" si="13"/>
        <v>100.35926929325483</v>
      </c>
      <c r="J33" s="2">
        <v>1127033.8999999999</v>
      </c>
      <c r="K33" s="2">
        <f t="shared" si="9"/>
        <v>99.020534501512046</v>
      </c>
    </row>
    <row r="34" spans="1:11" ht="18" x14ac:dyDescent="0.3">
      <c r="A34" s="14" t="s">
        <v>11</v>
      </c>
      <c r="B34" s="1">
        <v>42698.49</v>
      </c>
      <c r="C34" s="1">
        <v>50126.89</v>
      </c>
      <c r="D34" s="2">
        <f t="shared" si="7"/>
        <v>117.39733653344651</v>
      </c>
      <c r="E34" s="2">
        <v>43712.1</v>
      </c>
      <c r="F34" s="2">
        <f t="shared" si="8"/>
        <v>87.202896489289486</v>
      </c>
      <c r="G34" s="30"/>
      <c r="H34" s="2">
        <v>43212.1</v>
      </c>
      <c r="I34" s="2">
        <f t="shared" si="13"/>
        <v>98.856151957924695</v>
      </c>
      <c r="J34" s="2">
        <v>43212.1</v>
      </c>
      <c r="K34" s="2">
        <f t="shared" si="9"/>
        <v>100</v>
      </c>
    </row>
    <row r="35" spans="1:11" ht="18" x14ac:dyDescent="0.3">
      <c r="A35" s="14" t="s">
        <v>25</v>
      </c>
      <c r="B35" s="1"/>
      <c r="C35" s="1">
        <v>20</v>
      </c>
      <c r="D35" s="2"/>
      <c r="E35" s="2"/>
      <c r="F35" s="2"/>
      <c r="G35" s="30"/>
      <c r="H35" s="2"/>
      <c r="I35" s="2"/>
      <c r="J35" s="2"/>
      <c r="K35" s="2"/>
    </row>
    <row r="36" spans="1:11" ht="18" x14ac:dyDescent="0.3">
      <c r="A36" s="14" t="s">
        <v>32</v>
      </c>
      <c r="B36" s="2">
        <v>-7609.2</v>
      </c>
      <c r="C36" s="2">
        <v>-2434.15</v>
      </c>
      <c r="D36" s="2">
        <f t="shared" si="7"/>
        <v>31.989565263102559</v>
      </c>
      <c r="E36" s="2"/>
      <c r="F36" s="2">
        <f t="shared" si="8"/>
        <v>0</v>
      </c>
      <c r="G36" s="30"/>
      <c r="H36" s="2"/>
      <c r="I36" s="2"/>
      <c r="J36" s="2"/>
      <c r="K36" s="2"/>
    </row>
    <row r="37" spans="1:11" s="13" customFormat="1" ht="17.399999999999999" x14ac:dyDescent="0.3">
      <c r="A37" s="12" t="s">
        <v>13</v>
      </c>
      <c r="B37" s="7">
        <f t="shared" ref="B37:C37" si="16">B7+B29</f>
        <v>2676419.3600000003</v>
      </c>
      <c r="C37" s="7">
        <f t="shared" si="16"/>
        <v>2812912.1799999997</v>
      </c>
      <c r="D37" s="7">
        <f t="shared" si="7"/>
        <v>105.09982934811828</v>
      </c>
      <c r="E37" s="7">
        <f>E7+E29</f>
        <v>2893922.9000000004</v>
      </c>
      <c r="F37" s="7">
        <f t="shared" si="8"/>
        <v>102.87995908923118</v>
      </c>
      <c r="G37" s="29"/>
      <c r="H37" s="7">
        <f>H7+H29</f>
        <v>2676378</v>
      </c>
      <c r="I37" s="7">
        <f t="shared" si="13"/>
        <v>92.482698830711755</v>
      </c>
      <c r="J37" s="7">
        <f>J7+J29</f>
        <v>2690405</v>
      </c>
      <c r="K37" s="7">
        <f t="shared" si="9"/>
        <v>100.52410384482312</v>
      </c>
    </row>
    <row r="39" spans="1:11" ht="18" x14ac:dyDescent="0.3">
      <c r="A39" s="35"/>
      <c r="B39" s="35"/>
    </row>
    <row r="40" spans="1:11" ht="17.399999999999999" x14ac:dyDescent="0.3">
      <c r="A40" s="17"/>
    </row>
    <row r="41" spans="1:11" ht="17.399999999999999" x14ac:dyDescent="0.3">
      <c r="A41" s="3"/>
    </row>
  </sheetData>
  <mergeCells count="4">
    <mergeCell ref="A39:B39"/>
    <mergeCell ref="A1:K1"/>
    <mergeCell ref="H3:K3"/>
    <mergeCell ref="D2:E2"/>
  </mergeCells>
  <pageMargins left="0.43307086614173229" right="0.23622047244094491" top="0.27559055118110237" bottom="0.27559055118110237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2023-2025</vt:lpstr>
      <vt:lpstr>'Сведения 2023-2025'!Область_печати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ФИН1</cp:lastModifiedBy>
  <cp:lastPrinted>2022-12-30T09:41:31Z</cp:lastPrinted>
  <dcterms:created xsi:type="dcterms:W3CDTF">2018-09-19T09:35:03Z</dcterms:created>
  <dcterms:modified xsi:type="dcterms:W3CDTF">2022-12-30T10:02:43Z</dcterms:modified>
</cp:coreProperties>
</file>